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7" i="1" l="1"/>
  <c r="E46" i="1"/>
  <c r="E45" i="1"/>
  <c r="E44" i="1"/>
  <c r="E39" i="1"/>
  <c r="E31" i="1"/>
  <c r="E30" i="1"/>
  <c r="E24" i="1"/>
  <c r="E21" i="1"/>
  <c r="E20" i="1"/>
  <c r="E19" i="1"/>
  <c r="E15" i="1"/>
  <c r="E7" i="1"/>
  <c r="E8" i="1"/>
  <c r="D13" i="1"/>
  <c r="D22" i="1"/>
  <c r="D29" i="1"/>
  <c r="D38" i="1"/>
  <c r="F13" i="1"/>
  <c r="E18" i="1"/>
  <c r="E9" i="1" l="1"/>
  <c r="F29" i="1"/>
  <c r="E42" i="1" l="1"/>
  <c r="D6" i="1"/>
  <c r="D48" i="1" s="1"/>
  <c r="E36" i="1"/>
  <c r="E35" i="1"/>
  <c r="E34" i="1"/>
  <c r="E33" i="1"/>
  <c r="E25" i="1" l="1"/>
  <c r="E49" i="1"/>
  <c r="E40" i="1"/>
  <c r="F38" i="1"/>
  <c r="F48" i="1"/>
  <c r="F50" i="1" s="1"/>
  <c r="F6" i="1"/>
  <c r="D50" i="1" l="1"/>
  <c r="E37" i="1"/>
  <c r="E32" i="1"/>
  <c r="E29" i="1"/>
  <c r="E43" i="1"/>
  <c r="E26" i="1" l="1"/>
  <c r="E17" i="1"/>
  <c r="E13" i="1" s="1"/>
  <c r="E16" i="1"/>
  <c r="E11" i="1"/>
  <c r="E10" i="1"/>
  <c r="E6" i="1" l="1"/>
  <c r="E22" i="1"/>
  <c r="E48" i="1" l="1"/>
  <c r="E50" i="1" s="1"/>
</calcChain>
</file>

<file path=xl/sharedStrings.xml><?xml version="1.0" encoding="utf-8"?>
<sst xmlns="http://schemas.openxmlformats.org/spreadsheetml/2006/main" count="94" uniqueCount="69">
  <si>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</si>
  <si>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</si>
  <si>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</si>
  <si>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</si>
  <si>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</si>
  <si>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</si>
  <si>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</si>
  <si>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</si>
  <si>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</si>
  <si>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</si>
  <si>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Полная стоимость услуг</t>
  </si>
  <si>
    <t>руб.</t>
  </si>
  <si>
    <t>Расходы на управление МКД</t>
  </si>
  <si>
    <t>Вывоз мусора</t>
  </si>
  <si>
    <t>уборка мусорной площадки</t>
  </si>
  <si>
    <t>услуги сторонней организации</t>
  </si>
  <si>
    <t xml:space="preserve"> руб.</t>
  </si>
  <si>
    <t>Прибыль управляющей компании</t>
  </si>
  <si>
    <t>Содержание придомовой территории</t>
  </si>
  <si>
    <t>рудования и конструкций МКД</t>
  </si>
  <si>
    <t>Обслуживание лифта,страхование</t>
  </si>
  <si>
    <t xml:space="preserve">Факт </t>
  </si>
  <si>
    <t>вывоз строительного мусора</t>
  </si>
  <si>
    <t>услуги садовника,озеленение,</t>
  </si>
  <si>
    <t>Услуги по уборке и благоустр.территории</t>
  </si>
  <si>
    <t>Факт за</t>
  </si>
  <si>
    <t>зарплата обслуж.перс с налогами.</t>
  </si>
  <si>
    <t xml:space="preserve"> ОТЧЕТ ПО  СОДЕРЖАНИЮ И РЕМОНТУ ЖИЛЬЯ</t>
  </si>
  <si>
    <t xml:space="preserve">             ж.д. ул.Орбитальная 74</t>
  </si>
  <si>
    <t>Техобслуживание пожарной сигн.</t>
  </si>
  <si>
    <t>Услуги по уборке МОП</t>
  </si>
  <si>
    <t>зарпл.перс.,юридич.услуги</t>
  </si>
  <si>
    <t>Налог и другие обязательства</t>
  </si>
  <si>
    <t>Техобслуживание УУТЭ</t>
  </si>
  <si>
    <t>тариф на 1м2</t>
  </si>
  <si>
    <t>Утвержденный</t>
  </si>
  <si>
    <t>за 2018г</t>
  </si>
  <si>
    <t>2018г</t>
  </si>
  <si>
    <t>Содержание дома и ремонт жилья</t>
  </si>
  <si>
    <t xml:space="preserve">дет. площадка:монтаж   баскет.стойки </t>
  </si>
  <si>
    <t>песочница,ремонт ограждения,песок,покрас</t>
  </si>
  <si>
    <t>покос трав,чистка снега(трактор,соль)</t>
  </si>
  <si>
    <t>инвентарь хозтовары(мешки,известь,краск)</t>
  </si>
  <si>
    <t>Эл.материал:прожектор,лампы,кабель канал</t>
  </si>
  <si>
    <t>инвентарь 3620,замки на МОП -3357,28</t>
  </si>
  <si>
    <t>услуги электрика</t>
  </si>
  <si>
    <t>услуги контролера</t>
  </si>
  <si>
    <t>залитие ступенек и укладка плитки (входы в подъезды)</t>
  </si>
  <si>
    <t>текущий ремонт дверей,защелок,кровли</t>
  </si>
  <si>
    <t>подготовка к отопит.сезону,опресс</t>
  </si>
  <si>
    <t>ремонт теплового ввода и ГВС и ремонт насоса подач</t>
  </si>
  <si>
    <t>сантехматериалы:труба,краны,затвор,хомуты</t>
  </si>
  <si>
    <t>замена счетчика  ОД  холодной воды</t>
  </si>
  <si>
    <t>чистка канализации29750,ремонт канализации21263</t>
  </si>
  <si>
    <t>услуги ркц,паспортиста 558128,оргтех-7118</t>
  </si>
  <si>
    <t>техподдержка 1С-16630, услуги связи-15517</t>
  </si>
  <si>
    <t>строит. мусора ,утилиз.шин,ртутосод.ламп</t>
  </si>
  <si>
    <t>ИТОГО</t>
  </si>
  <si>
    <r>
      <t>Прочие:</t>
    </r>
    <r>
      <rPr>
        <i/>
        <sz val="12"/>
        <rFont val="Arial Cyr"/>
        <charset val="204"/>
      </rPr>
      <t>аренда64000,усл.банк-74756.гсм16513.канцтов10792</t>
    </r>
  </si>
  <si>
    <t xml:space="preserve">уст-ка датчиков движения(датчики-57640)  </t>
  </si>
  <si>
    <t>ДЕФИЦИТ :</t>
  </si>
  <si>
    <t>Т/обслуживание УУТЭ(узел учета тепловой энерг)    -0,06 руб.  на 1м2</t>
  </si>
  <si>
    <t>Обслуживание внутридомовых инженер сетей          -1,14 руб на 1м2</t>
  </si>
  <si>
    <t>Т/Обслуживание пожарной сигнализации                    -0,05 руб.  на 1м2</t>
  </si>
  <si>
    <t>Налоги                                                                                     -0,08 руб.  на 1м2</t>
  </si>
  <si>
    <t>ИТОГО : следует   увеличение тарифа на 1 руб.33 коп.</t>
  </si>
  <si>
    <t>Утвердить тариф  содержание и ремонт жилья 21,51 руб.и т/обслуж Пож.Сигн-0,98 руб.=22 руб.49 коп.</t>
  </si>
  <si>
    <t>сайтыУК и ГИС-40630, почтовые 5809,инфор.усл2611</t>
  </si>
  <si>
    <t>дезинсекц 2500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</si>
</sst>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4"/>
      <name val="Arial Cyr"/>
      <charset val="204"/>
    </font>
    <font>
      <b/>
      <i/>
      <sz val="14"/>
      <name val="Arial Cyr"/>
      <charset val="204"/>
    </font>
    <font>
      <i/>
      <sz val="14"/>
      <name val="Arial Cyr"/>
      <charset val="204"/>
    </font>
    <font>
      <sz val="14"/>
      <name val="Arial Cyr"/>
      <charset val="204"/>
    </font>
    <font>
      <b/>
      <i/>
      <sz val="9"/>
      <name val="Arial Cyr"/>
      <charset val="204"/>
    </font>
    <font>
      <i/>
      <sz val="9"/>
      <name val="Arial Cyr"/>
      <charset val="204"/>
    </font>
    <font>
      <sz val="16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i/>
      <sz val="13"/>
      <name val="Arial Cyr"/>
      <charset val="204"/>
    </font>
    <font>
      <b/>
      <u/>
      <sz val="14"/>
      <name val="Arial Cyr"/>
      <charset val="204"/>
    </font>
    <font>
      <u/>
      <sz val="10"/>
      <name val="Arial Cyr"/>
      <charset val="204"/>
    </font>
    <font>
      <b/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6" xfId="0" applyFont="1" applyBorder="1"/>
    <xf numFmtId="0" fontId="5" fillId="0" borderId="3" xfId="0" applyFont="1" applyBorder="1"/>
    <xf numFmtId="0" fontId="4" fillId="0" borderId="1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2" fillId="0" borderId="0" xfId="0" applyFont="1" applyAlignment="1"/>
    <xf numFmtId="0" fontId="0" fillId="0" borderId="2" xfId="0" applyFont="1" applyBorder="1"/>
    <xf numFmtId="0" fontId="0" fillId="0" borderId="1" xfId="0" applyFont="1" applyBorder="1"/>
    <xf numFmtId="2" fontId="4" fillId="0" borderId="6" xfId="0" applyNumberFormat="1" applyFont="1" applyBorder="1"/>
    <xf numFmtId="0" fontId="6" fillId="0" borderId="1" xfId="0" applyFont="1" applyBorder="1"/>
    <xf numFmtId="2" fontId="6" fillId="0" borderId="1" xfId="0" applyNumberFormat="1" applyFont="1" applyBorder="1"/>
    <xf numFmtId="0" fontId="6" fillId="0" borderId="2" xfId="0" applyFont="1" applyBorder="1"/>
    <xf numFmtId="2" fontId="6" fillId="0" borderId="2" xfId="0" applyNumberFormat="1" applyFont="1" applyBorder="1"/>
    <xf numFmtId="0" fontId="8" fillId="0" borderId="7" xfId="0" applyFont="1" applyBorder="1"/>
    <xf numFmtId="0" fontId="8" fillId="0" borderId="3" xfId="0" applyFont="1" applyBorder="1"/>
    <xf numFmtId="2" fontId="8" fillId="0" borderId="3" xfId="0" applyNumberFormat="1" applyFont="1" applyBorder="1"/>
    <xf numFmtId="0" fontId="9" fillId="0" borderId="3" xfId="0" applyFont="1" applyBorder="1"/>
    <xf numFmtId="0" fontId="9" fillId="0" borderId="2" xfId="0" applyFont="1" applyBorder="1"/>
    <xf numFmtId="0" fontId="8" fillId="0" borderId="2" xfId="0" applyFont="1" applyBorder="1"/>
    <xf numFmtId="0" fontId="6" fillId="0" borderId="6" xfId="0" applyFont="1" applyBorder="1"/>
    <xf numFmtId="2" fontId="6" fillId="0" borderId="6" xfId="0" applyNumberFormat="1" applyFont="1" applyBorder="1"/>
    <xf numFmtId="0" fontId="6" fillId="0" borderId="7" xfId="0" applyFont="1" applyBorder="1"/>
    <xf numFmtId="2" fontId="6" fillId="0" borderId="3" xfId="0" applyNumberFormat="1" applyFont="1" applyBorder="1"/>
    <xf numFmtId="0" fontId="6" fillId="0" borderId="3" xfId="0" applyFont="1" applyBorder="1"/>
    <xf numFmtId="0" fontId="9" fillId="0" borderId="7" xfId="0" applyFont="1" applyBorder="1"/>
    <xf numFmtId="0" fontId="8" fillId="0" borderId="9" xfId="0" applyFont="1" applyBorder="1"/>
    <xf numFmtId="0" fontId="9" fillId="0" borderId="1" xfId="0" applyFont="1" applyBorder="1"/>
    <xf numFmtId="0" fontId="6" fillId="0" borderId="5" xfId="0" applyFont="1" applyBorder="1"/>
    <xf numFmtId="0" fontId="10" fillId="0" borderId="1" xfId="0" applyFont="1" applyBorder="1"/>
    <xf numFmtId="0" fontId="10" fillId="0" borderId="2" xfId="0" applyFont="1" applyBorder="1"/>
    <xf numFmtId="0" fontId="11" fillId="0" borderId="3" xfId="0" applyFont="1" applyBorder="1"/>
    <xf numFmtId="0" fontId="11" fillId="0" borderId="2" xfId="0" applyFont="1" applyBorder="1"/>
    <xf numFmtId="0" fontId="10" fillId="0" borderId="11" xfId="0" applyFont="1" applyBorder="1"/>
    <xf numFmtId="0" fontId="10" fillId="0" borderId="8" xfId="0" applyFont="1" applyBorder="1"/>
    <xf numFmtId="0" fontId="10" fillId="0" borderId="3" xfId="0" applyFont="1" applyBorder="1"/>
    <xf numFmtId="0" fontId="11" fillId="0" borderId="1" xfId="0" applyFont="1" applyBorder="1"/>
    <xf numFmtId="0" fontId="10" fillId="0" borderId="6" xfId="0" applyFont="1" applyBorder="1"/>
    <xf numFmtId="0" fontId="8" fillId="0" borderId="12" xfId="0" applyFont="1" applyBorder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6" fillId="0" borderId="0" xfId="0" applyFont="1" applyFill="1" applyBorder="1"/>
    <xf numFmtId="0" fontId="6" fillId="0" borderId="0" xfId="0" applyFont="1"/>
    <xf numFmtId="0" fontId="13" fillId="0" borderId="1" xfId="0" applyFont="1" applyBorder="1"/>
    <xf numFmtId="0" fontId="13" fillId="0" borderId="6" xfId="0" applyFont="1" applyBorder="1"/>
    <xf numFmtId="0" fontId="13" fillId="0" borderId="2" xfId="0" applyFont="1" applyBorder="1"/>
    <xf numFmtId="0" fontId="8" fillId="0" borderId="4" xfId="0" applyFont="1" applyBorder="1"/>
    <xf numFmtId="2" fontId="8" fillId="0" borderId="2" xfId="0" applyNumberFormat="1" applyFont="1" applyBorder="1"/>
    <xf numFmtId="0" fontId="7" fillId="0" borderId="6" xfId="0" applyFont="1" applyBorder="1"/>
    <xf numFmtId="0" fontId="7" fillId="0" borderId="5" xfId="0" applyFont="1" applyBorder="1"/>
    <xf numFmtId="2" fontId="7" fillId="0" borderId="6" xfId="0" applyNumberFormat="1" applyFont="1" applyBorder="1"/>
    <xf numFmtId="0" fontId="7" fillId="2" borderId="6" xfId="0" applyFont="1" applyFill="1" applyBorder="1"/>
    <xf numFmtId="0" fontId="7" fillId="2" borderId="5" xfId="0" applyFont="1" applyFill="1" applyBorder="1"/>
    <xf numFmtId="0" fontId="10" fillId="2" borderId="6" xfId="0" applyFont="1" applyFill="1" applyBorder="1"/>
    <xf numFmtId="2" fontId="7" fillId="2" borderId="6" xfId="0" applyNumberFormat="1" applyFont="1" applyFill="1" applyBorder="1"/>
    <xf numFmtId="0" fontId="13" fillId="0" borderId="5" xfId="0" applyFont="1" applyBorder="1"/>
    <xf numFmtId="0" fontId="13" fillId="0" borderId="3" xfId="0" applyFont="1" applyBorder="1"/>
    <xf numFmtId="0" fontId="13" fillId="0" borderId="10" xfId="0" applyFont="1" applyBorder="1"/>
    <xf numFmtId="0" fontId="8" fillId="0" borderId="0" xfId="0" applyFont="1" applyBorder="1"/>
    <xf numFmtId="0" fontId="6" fillId="0" borderId="0" xfId="0" applyFont="1" applyBorder="1"/>
    <xf numFmtId="0" fontId="13" fillId="0" borderId="9" xfId="0" applyFont="1" applyBorder="1"/>
    <xf numFmtId="0" fontId="13" fillId="0" borderId="4" xfId="0" applyFont="1" applyBorder="1"/>
    <xf numFmtId="0" fontId="14" fillId="0" borderId="6" xfId="0" applyFont="1" applyBorder="1"/>
    <xf numFmtId="0" fontId="6" fillId="0" borderId="14" xfId="0" applyFont="1" applyBorder="1"/>
    <xf numFmtId="2" fontId="8" fillId="0" borderId="1" xfId="0" applyNumberFormat="1" applyFont="1" applyBorder="1"/>
    <xf numFmtId="0" fontId="6" fillId="0" borderId="15" xfId="0" applyFont="1" applyBorder="1"/>
    <xf numFmtId="0" fontId="15" fillId="0" borderId="7" xfId="0" applyFont="1" applyBorder="1"/>
    <xf numFmtId="0" fontId="15" fillId="0" borderId="9" xfId="0" applyFont="1" applyBorder="1"/>
    <xf numFmtId="0" fontId="14" fillId="0" borderId="7" xfId="0" applyFont="1" applyBorder="1"/>
    <xf numFmtId="0" fontId="14" fillId="0" borderId="3" xfId="0" applyFont="1" applyBorder="1"/>
    <xf numFmtId="0" fontId="7" fillId="0" borderId="3" xfId="0" applyFont="1" applyBorder="1"/>
    <xf numFmtId="0" fontId="14" fillId="0" borderId="4" xfId="0" applyFont="1" applyBorder="1"/>
    <xf numFmtId="0" fontId="16" fillId="0" borderId="3" xfId="0" applyFont="1" applyBorder="1"/>
    <xf numFmtId="0" fontId="16" fillId="0" borderId="7" xfId="0" applyFont="1" applyBorder="1"/>
    <xf numFmtId="0" fontId="8" fillId="0" borderId="8" xfId="0" applyFont="1" applyBorder="1"/>
    <xf numFmtId="0" fontId="8" fillId="0" borderId="13" xfId="0" applyFont="1" applyBorder="1"/>
    <xf numFmtId="2" fontId="8" fillId="0" borderId="16" xfId="0" applyNumberFormat="1" applyFont="1" applyBorder="1"/>
    <xf numFmtId="0" fontId="17" fillId="0" borderId="0" xfId="0" applyFont="1" applyFill="1" applyBorder="1"/>
    <xf numFmtId="0" fontId="18" fillId="0" borderId="0" xfId="0" applyFont="1"/>
    <xf numFmtId="0" fontId="19" fillId="0" borderId="0" xfId="0" applyFont="1"/>
    <xf numFmtId="2" fontId="7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zoomScaleNormal="100" workbookViewId="0">
      <selection activeCell="E36" sqref="E36"/>
    </sheetView>
  </sheetViews>
  <sheetFormatPr defaultRowHeight="13.2" x14ac:dyDescent="0.25"/>
  <cols>
    <col min="1" max="1" width="11" customWidth="1"/>
    <col min="2" max="2" width="64.33203125" customWidth="1"/>
    <col min="3" max="3" width="6" customWidth="1"/>
    <col min="4" max="4" width="15.77734375" customWidth="1"/>
    <col min="5" max="5" width="15.5546875" customWidth="1"/>
    <col min="6" max="6" width="20.44140625" customWidth="1"/>
    <col min="7" max="7" width="12.77734375" customWidth="1"/>
    <col min="8" max="8" width="12" customWidth="1"/>
  </cols>
  <sheetData>
    <row r="1" spans="1:8" ht="20.399999999999999" x14ac:dyDescent="0.35">
      <c r="A1" s="16"/>
      <c r="B1" s="49" t="s">
        <v>27</v>
      </c>
      <c r="C1" s="49"/>
      <c r="D1" s="49"/>
      <c r="E1" s="50"/>
      <c r="F1" s="51"/>
      <c r="G1" s="2"/>
      <c r="H1" s="6"/>
    </row>
    <row r="2" spans="1:8" ht="20.399999999999999" x14ac:dyDescent="0.35">
      <c r="A2" s="1"/>
      <c r="B2" s="50" t="s">
        <v>28</v>
      </c>
      <c r="C2" s="50"/>
      <c r="D2" s="51" t="s">
        <v>36</v>
      </c>
      <c r="E2" s="50"/>
      <c r="F2" s="50"/>
      <c r="G2" s="2"/>
      <c r="H2" s="6"/>
    </row>
    <row r="3" spans="1:8" ht="21" thickBot="1" x14ac:dyDescent="0.4">
      <c r="A3" s="1"/>
      <c r="B3" s="50"/>
      <c r="C3" s="51"/>
      <c r="D3" s="51"/>
      <c r="E3" s="51"/>
      <c r="F3" s="51"/>
      <c r="G3" s="1">
        <v>14225.8</v>
      </c>
    </row>
    <row r="4" spans="1:8" ht="13.8" x14ac:dyDescent="0.25">
      <c r="A4" s="8" t="s">
        <v>0</v>
      </c>
      <c r="B4" s="3" t="s">
        <v>2</v>
      </c>
      <c r="C4" s="8" t="s">
        <v>4</v>
      </c>
      <c r="D4" s="52" t="s">
        <v>25</v>
      </c>
      <c r="E4" s="52" t="s">
        <v>21</v>
      </c>
      <c r="F4" s="52" t="s">
        <v>35</v>
      </c>
      <c r="G4" s="18"/>
    </row>
    <row r="5" spans="1:8" ht="23.25" customHeight="1" thickBot="1" x14ac:dyDescent="0.3">
      <c r="A5" s="4"/>
      <c r="B5" s="7"/>
      <c r="C5" s="9" t="s">
        <v>3</v>
      </c>
      <c r="D5" s="53" t="s">
        <v>37</v>
      </c>
      <c r="E5" s="53" t="s">
        <v>1</v>
      </c>
      <c r="F5" s="53" t="s">
        <v>34</v>
      </c>
      <c r="G5" s="17"/>
    </row>
    <row r="6" spans="1:8" ht="24.6" customHeight="1" thickBot="1" x14ac:dyDescent="0.35">
      <c r="A6" s="57">
        <v>1</v>
      </c>
      <c r="B6" s="68" t="s">
        <v>18</v>
      </c>
      <c r="C6" s="75" t="s">
        <v>9</v>
      </c>
      <c r="D6" s="38">
        <f>D8+D9+D10+D11+D7</f>
        <v>366953.09</v>
      </c>
      <c r="E6" s="31">
        <f>E8+E7+E9+E10+E11</f>
        <v>2.0259282295331236</v>
      </c>
      <c r="F6" s="38">
        <f>F8+F9+F10+F11</f>
        <v>1.8399999999999999</v>
      </c>
      <c r="G6" s="19"/>
    </row>
    <row r="7" spans="1:8" ht="16.8" customHeight="1" x14ac:dyDescent="0.35">
      <c r="A7" s="20"/>
      <c r="B7" s="71" t="s">
        <v>41</v>
      </c>
      <c r="C7" s="45" t="s">
        <v>9</v>
      </c>
      <c r="D7" s="71">
        <v>28163.52</v>
      </c>
      <c r="E7" s="26">
        <f>D7/12/G3</f>
        <v>0.16497912243951132</v>
      </c>
      <c r="F7" s="72"/>
      <c r="G7" s="15"/>
    </row>
    <row r="8" spans="1:8" ht="18" customHeight="1" x14ac:dyDescent="0.35">
      <c r="A8" s="25"/>
      <c r="B8" s="71" t="s">
        <v>24</v>
      </c>
      <c r="C8" s="41" t="s">
        <v>9</v>
      </c>
      <c r="D8" s="71">
        <v>274400</v>
      </c>
      <c r="E8" s="26">
        <f>D8/13/G3</f>
        <v>1.4837613566683285</v>
      </c>
      <c r="F8" s="71">
        <v>1.5</v>
      </c>
      <c r="G8" s="11"/>
    </row>
    <row r="9" spans="1:8" ht="18" customHeight="1" x14ac:dyDescent="0.35">
      <c r="A9" s="25"/>
      <c r="B9" s="71" t="s">
        <v>23</v>
      </c>
      <c r="C9" s="41"/>
      <c r="D9" s="71">
        <v>30500</v>
      </c>
      <c r="E9" s="26">
        <f>D9/12/G3</f>
        <v>0.17866599183642864</v>
      </c>
      <c r="F9" s="71">
        <v>0.18</v>
      </c>
      <c r="G9" s="11"/>
    </row>
    <row r="10" spans="1:8" ht="18" customHeight="1" x14ac:dyDescent="0.35">
      <c r="A10" s="25"/>
      <c r="B10" s="71" t="s">
        <v>42</v>
      </c>
      <c r="C10" s="41" t="s">
        <v>9</v>
      </c>
      <c r="D10" s="71">
        <v>3123.05</v>
      </c>
      <c r="E10" s="26">
        <f>D10/12/G3</f>
        <v>1.8294518878844541E-2</v>
      </c>
      <c r="F10" s="71">
        <v>0.02</v>
      </c>
      <c r="G10" s="11"/>
    </row>
    <row r="11" spans="1:8" ht="21" customHeight="1" x14ac:dyDescent="0.35">
      <c r="A11" s="25"/>
      <c r="B11" s="71" t="s">
        <v>39</v>
      </c>
      <c r="C11" s="41" t="s">
        <v>9</v>
      </c>
      <c r="D11" s="71">
        <v>30766.52</v>
      </c>
      <c r="E11" s="26">
        <f>D11/12/G3</f>
        <v>0.18022723971001045</v>
      </c>
      <c r="F11" s="71">
        <v>0.14000000000000001</v>
      </c>
      <c r="G11" s="11"/>
    </row>
    <row r="12" spans="1:8" ht="21" customHeight="1" thickBot="1" x14ac:dyDescent="0.4">
      <c r="A12" s="29"/>
      <c r="B12" s="71" t="s">
        <v>40</v>
      </c>
      <c r="C12" s="42"/>
      <c r="D12" s="71"/>
      <c r="E12" s="60"/>
      <c r="F12" s="71"/>
      <c r="G12" s="14"/>
    </row>
    <row r="13" spans="1:8" ht="17.399999999999999" x14ac:dyDescent="0.3">
      <c r="A13" s="69">
        <v>2</v>
      </c>
      <c r="B13" s="73" t="s">
        <v>6</v>
      </c>
      <c r="C13" s="39" t="s">
        <v>9</v>
      </c>
      <c r="D13" s="78">
        <f>D15+D16+D17+D18+D19+D20+D21</f>
        <v>538130.60000000009</v>
      </c>
      <c r="E13" s="21">
        <f>E15+E16+E17+E18+E19+E20+E21</f>
        <v>2.9522821662771612</v>
      </c>
      <c r="F13" s="78">
        <f>F15+F16+F17+F18+F20+F21</f>
        <v>2.3499999999999996</v>
      </c>
      <c r="G13" s="12"/>
    </row>
    <row r="14" spans="1:8" ht="15" customHeight="1" thickBot="1" x14ac:dyDescent="0.35">
      <c r="A14" s="58"/>
      <c r="B14" s="74" t="s">
        <v>5</v>
      </c>
      <c r="C14" s="40"/>
      <c r="D14" s="76"/>
      <c r="E14" s="23"/>
      <c r="F14" s="76"/>
      <c r="G14" s="13"/>
    </row>
    <row r="15" spans="1:8" ht="20.25" customHeight="1" x14ac:dyDescent="0.35">
      <c r="A15" s="27"/>
      <c r="B15" s="25" t="s">
        <v>30</v>
      </c>
      <c r="C15" s="41" t="s">
        <v>11</v>
      </c>
      <c r="D15" s="24">
        <v>267800</v>
      </c>
      <c r="E15" s="89">
        <f>D15/13/G3</f>
        <v>1.448073219080825</v>
      </c>
      <c r="F15" s="87">
        <v>1.5</v>
      </c>
      <c r="G15" s="11"/>
    </row>
    <row r="16" spans="1:8" ht="20.25" customHeight="1" x14ac:dyDescent="0.35">
      <c r="A16" s="27"/>
      <c r="B16" s="25" t="s">
        <v>44</v>
      </c>
      <c r="C16" s="41" t="s">
        <v>11</v>
      </c>
      <c r="D16" s="24">
        <v>6977.28</v>
      </c>
      <c r="E16" s="89">
        <f>D16/12/G3</f>
        <v>4.0872218082638585E-2</v>
      </c>
      <c r="F16" s="87">
        <v>0.04</v>
      </c>
      <c r="G16" s="11"/>
    </row>
    <row r="17" spans="1:7" ht="20.25" customHeight="1" x14ac:dyDescent="0.35">
      <c r="A17" s="27"/>
      <c r="B17" s="25" t="s">
        <v>68</v>
      </c>
      <c r="C17" s="41" t="s">
        <v>11</v>
      </c>
      <c r="D17" s="24">
        <v>2500</v>
      </c>
      <c r="E17" s="89">
        <f>D17/12/G3</f>
        <v>1.4644753429215465E-2</v>
      </c>
      <c r="F17" s="87">
        <v>0.01</v>
      </c>
      <c r="G17" s="11"/>
    </row>
    <row r="18" spans="1:7" ht="20.25" customHeight="1" x14ac:dyDescent="0.35">
      <c r="A18" s="27"/>
      <c r="B18" s="25" t="s">
        <v>43</v>
      </c>
      <c r="C18" s="41" t="s">
        <v>9</v>
      </c>
      <c r="D18" s="24">
        <v>10093.32</v>
      </c>
      <c r="E18" s="89">
        <f>D18/12/G3</f>
        <v>5.9125673072867611E-2</v>
      </c>
      <c r="F18" s="87"/>
      <c r="G18" s="11"/>
    </row>
    <row r="19" spans="1:7" ht="22.8" customHeight="1" x14ac:dyDescent="0.35">
      <c r="A19" s="27"/>
      <c r="B19" s="25" t="s">
        <v>45</v>
      </c>
      <c r="C19" s="41" t="s">
        <v>9</v>
      </c>
      <c r="D19" s="24">
        <v>86120</v>
      </c>
      <c r="E19" s="89">
        <f>D19/13/G3</f>
        <v>0.46567612258118246</v>
      </c>
      <c r="F19" s="87"/>
      <c r="G19" s="11"/>
    </row>
    <row r="20" spans="1:7" ht="18.600000000000001" customHeight="1" x14ac:dyDescent="0.35">
      <c r="A20" s="27"/>
      <c r="B20" s="25" t="s">
        <v>46</v>
      </c>
      <c r="C20" s="41"/>
      <c r="D20" s="24">
        <v>90000</v>
      </c>
      <c r="E20" s="89">
        <f>D20/13/G3</f>
        <v>0.48665642164777539</v>
      </c>
      <c r="F20" s="87">
        <v>0.5</v>
      </c>
      <c r="G20" s="11"/>
    </row>
    <row r="21" spans="1:7" ht="20.25" customHeight="1" thickBot="1" x14ac:dyDescent="0.4">
      <c r="A21" s="28"/>
      <c r="B21" s="29" t="s">
        <v>59</v>
      </c>
      <c r="C21" s="42" t="s">
        <v>11</v>
      </c>
      <c r="D21" s="59">
        <v>74640</v>
      </c>
      <c r="E21" s="89">
        <f>D21/12/G3</f>
        <v>0.43723375838265688</v>
      </c>
      <c r="F21" s="88">
        <v>0.3</v>
      </c>
      <c r="G21" s="14"/>
    </row>
    <row r="22" spans="1:7" ht="31.2" customHeight="1" thickBot="1" x14ac:dyDescent="0.35">
      <c r="A22" s="70">
        <v>3</v>
      </c>
      <c r="B22" s="57" t="s">
        <v>13</v>
      </c>
      <c r="C22" s="43" t="s">
        <v>9</v>
      </c>
      <c r="D22" s="30">
        <f>D24+D25+D26</f>
        <v>315438</v>
      </c>
      <c r="E22" s="31">
        <f>E24+E26</f>
        <v>1.785945254396941</v>
      </c>
      <c r="F22" s="30">
        <v>2.29</v>
      </c>
      <c r="G22" s="10"/>
    </row>
    <row r="23" spans="1:7" ht="0.6" customHeight="1" x14ac:dyDescent="0.35">
      <c r="A23" s="32"/>
      <c r="B23" s="25" t="s">
        <v>22</v>
      </c>
      <c r="C23" s="44" t="s">
        <v>11</v>
      </c>
      <c r="D23" s="27"/>
      <c r="E23" s="33"/>
      <c r="F23" s="34"/>
      <c r="G23" s="15"/>
    </row>
    <row r="24" spans="1:7" ht="25.8" customHeight="1" x14ac:dyDescent="0.35">
      <c r="A24" s="32"/>
      <c r="B24" s="25" t="s">
        <v>15</v>
      </c>
      <c r="C24" s="44"/>
      <c r="D24" s="25">
        <v>262878</v>
      </c>
      <c r="E24" s="26">
        <f>D24/12/G3</f>
        <v>1.5399133967861212</v>
      </c>
      <c r="F24" s="25">
        <v>2.09</v>
      </c>
      <c r="G24" s="11"/>
    </row>
    <row r="25" spans="1:7" ht="25.8" customHeight="1" x14ac:dyDescent="0.35">
      <c r="A25" s="32"/>
      <c r="B25" s="25" t="s">
        <v>56</v>
      </c>
      <c r="C25" s="44"/>
      <c r="D25" s="25">
        <v>10560</v>
      </c>
      <c r="E25" s="26">
        <f>D25/12/G3</f>
        <v>6.1859438485006121E-2</v>
      </c>
      <c r="F25" s="25"/>
      <c r="G25" s="11"/>
    </row>
    <row r="26" spans="1:7" ht="22.8" customHeight="1" thickBot="1" x14ac:dyDescent="0.4">
      <c r="A26" s="24"/>
      <c r="B26" s="48" t="s">
        <v>14</v>
      </c>
      <c r="C26" s="44"/>
      <c r="D26" s="25">
        <v>42000</v>
      </c>
      <c r="E26" s="26">
        <f>D26/12/G3</f>
        <v>0.2460318576108198</v>
      </c>
      <c r="F26" s="25">
        <v>0.2</v>
      </c>
      <c r="G26" s="11"/>
    </row>
    <row r="27" spans="1:7" ht="17.399999999999999" x14ac:dyDescent="0.3">
      <c r="A27" s="56">
        <v>4</v>
      </c>
      <c r="B27" s="69" t="s">
        <v>7</v>
      </c>
      <c r="C27" s="39"/>
      <c r="D27" s="20"/>
      <c r="E27" s="21"/>
      <c r="F27" s="20"/>
      <c r="G27" s="12"/>
    </row>
    <row r="28" spans="1:7" ht="17.399999999999999" x14ac:dyDescent="0.3">
      <c r="A28" s="69"/>
      <c r="B28" s="69" t="s">
        <v>8</v>
      </c>
      <c r="C28" s="45"/>
      <c r="D28" s="34"/>
      <c r="E28" s="33"/>
      <c r="F28" s="34"/>
      <c r="G28" s="15"/>
    </row>
    <row r="29" spans="1:7" ht="18" thickBot="1" x14ac:dyDescent="0.35">
      <c r="A29" s="58"/>
      <c r="B29" s="58" t="s">
        <v>19</v>
      </c>
      <c r="C29" s="45" t="s">
        <v>9</v>
      </c>
      <c r="D29" s="22">
        <f>D30+D31+D32+D33+D34+D35+D36+D37</f>
        <v>824007.22000000009</v>
      </c>
      <c r="E29" s="23">
        <f>D29/12/G3</f>
        <v>4.8269530243173211</v>
      </c>
      <c r="F29" s="22">
        <f>F30+F31+F32+F37</f>
        <v>2.4300000000000002</v>
      </c>
      <c r="G29" s="13"/>
    </row>
    <row r="30" spans="1:7" ht="19.2" customHeight="1" x14ac:dyDescent="0.35">
      <c r="A30" s="35"/>
      <c r="B30" s="80" t="s">
        <v>26</v>
      </c>
      <c r="C30" s="46"/>
      <c r="D30" s="25">
        <v>262764.03000000003</v>
      </c>
      <c r="E30" s="26">
        <f>D30/13/G3</f>
        <v>1.4208422508616523</v>
      </c>
      <c r="F30" s="25">
        <v>1.58</v>
      </c>
      <c r="G30" s="11"/>
    </row>
    <row r="31" spans="1:7" ht="16.2" customHeight="1" x14ac:dyDescent="0.35">
      <c r="A31" s="35"/>
      <c r="B31" s="79" t="s">
        <v>49</v>
      </c>
      <c r="C31" s="41"/>
      <c r="D31" s="27">
        <v>106641.67</v>
      </c>
      <c r="E31" s="26">
        <f>D31/12/G3</f>
        <v>0.6246963849719056</v>
      </c>
      <c r="F31" s="27">
        <v>0.65</v>
      </c>
      <c r="G31" s="5"/>
    </row>
    <row r="32" spans="1:7" ht="17.399999999999999" x14ac:dyDescent="0.3">
      <c r="A32" s="35"/>
      <c r="B32" s="81" t="s">
        <v>53</v>
      </c>
      <c r="C32" s="45"/>
      <c r="D32" s="34">
        <v>51013</v>
      </c>
      <c r="E32" s="93">
        <f>D32/12/G3</f>
        <v>0.29882912267382739</v>
      </c>
      <c r="F32" s="27"/>
      <c r="G32" s="5"/>
    </row>
    <row r="33" spans="1:7" ht="18" x14ac:dyDescent="0.35">
      <c r="A33" s="35"/>
      <c r="B33" s="79" t="s">
        <v>48</v>
      </c>
      <c r="C33" s="41"/>
      <c r="D33" s="27">
        <v>21670.3</v>
      </c>
      <c r="E33" s="26">
        <f>D33/12/G3</f>
        <v>0.12694248009485115</v>
      </c>
      <c r="F33" s="27"/>
      <c r="G33" s="5"/>
    </row>
    <row r="34" spans="1:7" ht="17.399999999999999" x14ac:dyDescent="0.3">
      <c r="A34" s="35"/>
      <c r="B34" s="81" t="s">
        <v>47</v>
      </c>
      <c r="C34" s="45"/>
      <c r="D34" s="34">
        <v>204798.29</v>
      </c>
      <c r="E34" s="93">
        <f>D34/12/G3</f>
        <v>1.1996881839099851</v>
      </c>
      <c r="F34" s="27"/>
      <c r="G34" s="5"/>
    </row>
    <row r="35" spans="1:7" ht="17.399999999999999" x14ac:dyDescent="0.3">
      <c r="A35" s="35"/>
      <c r="B35" s="82" t="s">
        <v>52</v>
      </c>
      <c r="C35" s="45" t="s">
        <v>11</v>
      </c>
      <c r="D35" s="83">
        <v>20400</v>
      </c>
      <c r="E35" s="93">
        <f>D35/12/G3</f>
        <v>0.11950118798239819</v>
      </c>
      <c r="F35" s="27"/>
      <c r="G35" s="5"/>
    </row>
    <row r="36" spans="1:7" ht="17.399999999999999" x14ac:dyDescent="0.3">
      <c r="A36" s="35"/>
      <c r="B36" s="81" t="s">
        <v>50</v>
      </c>
      <c r="C36" s="45"/>
      <c r="D36" s="34">
        <v>95103.4</v>
      </c>
      <c r="E36" s="93">
        <f>D36/12/G3</f>
        <v>0.55710633731201997</v>
      </c>
      <c r="F36" s="27"/>
      <c r="G36" s="5"/>
    </row>
    <row r="37" spans="1:7" ht="21.6" customHeight="1" thickBot="1" x14ac:dyDescent="0.35">
      <c r="A37" s="35"/>
      <c r="B37" s="84" t="s">
        <v>51</v>
      </c>
      <c r="C37" s="40" t="s">
        <v>16</v>
      </c>
      <c r="D37" s="34">
        <v>61616.53</v>
      </c>
      <c r="E37" s="93">
        <f>D37/12/G3</f>
        <v>0.36094355560554303</v>
      </c>
      <c r="F37" s="27">
        <v>0.2</v>
      </c>
      <c r="G37" s="5"/>
    </row>
    <row r="38" spans="1:7" ht="18" thickBot="1" x14ac:dyDescent="0.35">
      <c r="A38" s="30">
        <v>5</v>
      </c>
      <c r="B38" s="57" t="s">
        <v>12</v>
      </c>
      <c r="C38" s="44" t="s">
        <v>9</v>
      </c>
      <c r="D38" s="20">
        <f>D39+D40+D42</f>
        <v>1125377.78</v>
      </c>
      <c r="E38" s="21">
        <v>6.11</v>
      </c>
      <c r="F38" s="20">
        <f>F39+F40+F42</f>
        <v>6.58</v>
      </c>
      <c r="G38" s="12"/>
    </row>
    <row r="39" spans="1:7" ht="22.2" customHeight="1" x14ac:dyDescent="0.35">
      <c r="A39" s="27"/>
      <c r="B39" s="36" t="s">
        <v>31</v>
      </c>
      <c r="C39" s="46" t="s">
        <v>11</v>
      </c>
      <c r="D39" s="37">
        <v>511181.78</v>
      </c>
      <c r="E39" s="77">
        <f>D39/G3/13</f>
        <v>2.7641099540704488</v>
      </c>
      <c r="F39" s="37">
        <v>3</v>
      </c>
      <c r="G39" s="8"/>
    </row>
    <row r="40" spans="1:7" ht="22.2" customHeight="1" x14ac:dyDescent="0.35">
      <c r="A40" s="27"/>
      <c r="B40" s="86" t="s">
        <v>67</v>
      </c>
      <c r="C40" s="41"/>
      <c r="D40" s="27">
        <v>49050</v>
      </c>
      <c r="E40" s="26">
        <f>D40/12/G3</f>
        <v>0.28733006228120739</v>
      </c>
      <c r="F40" s="27">
        <v>0.39</v>
      </c>
      <c r="G40" s="5"/>
    </row>
    <row r="41" spans="1:7" ht="22.2" customHeight="1" x14ac:dyDescent="0.35">
      <c r="A41" s="27"/>
      <c r="B41" s="86" t="s">
        <v>55</v>
      </c>
      <c r="C41" s="41"/>
      <c r="D41" s="27"/>
      <c r="E41" s="26"/>
      <c r="F41" s="27"/>
      <c r="G41" s="5"/>
    </row>
    <row r="42" spans="1:7" ht="18.600000000000001" customHeight="1" thickBot="1" x14ac:dyDescent="0.4">
      <c r="A42" s="27"/>
      <c r="B42" s="85" t="s">
        <v>54</v>
      </c>
      <c r="C42" s="41" t="s">
        <v>11</v>
      </c>
      <c r="D42" s="27">
        <v>565146</v>
      </c>
      <c r="E42" s="26">
        <f>D42/13/G3</f>
        <v>3.0559103340950413</v>
      </c>
      <c r="F42" s="27">
        <v>3.19</v>
      </c>
      <c r="G42" s="5"/>
    </row>
    <row r="43" spans="1:7" ht="24.6" customHeight="1" thickBot="1" x14ac:dyDescent="0.35">
      <c r="A43" s="30">
        <v>6</v>
      </c>
      <c r="B43" s="57" t="s">
        <v>20</v>
      </c>
      <c r="C43" s="47" t="s">
        <v>9</v>
      </c>
      <c r="D43" s="30">
        <v>503663.72</v>
      </c>
      <c r="E43" s="31">
        <f>D43/12/G3</f>
        <v>2.9504123962565667</v>
      </c>
      <c r="F43" s="30">
        <v>3.01</v>
      </c>
      <c r="G43" s="10"/>
    </row>
    <row r="44" spans="1:7" ht="43.2" customHeight="1" thickBot="1" x14ac:dyDescent="0.35">
      <c r="A44" s="20">
        <v>7</v>
      </c>
      <c r="B44" s="56" t="s">
        <v>58</v>
      </c>
      <c r="C44" s="47" t="s">
        <v>9</v>
      </c>
      <c r="D44" s="30">
        <v>166061</v>
      </c>
      <c r="E44" s="31">
        <f>D44/12/G3</f>
        <v>0.97276895968357957</v>
      </c>
      <c r="F44" s="30">
        <v>0.75</v>
      </c>
      <c r="G44" s="19"/>
    </row>
    <row r="45" spans="1:7" ht="18" thickBot="1" x14ac:dyDescent="0.35">
      <c r="A45" s="30">
        <v>8</v>
      </c>
      <c r="B45" s="57" t="s">
        <v>33</v>
      </c>
      <c r="C45" s="40" t="s">
        <v>9</v>
      </c>
      <c r="D45" s="22">
        <v>76000</v>
      </c>
      <c r="E45" s="23">
        <f>D45/12/G3</f>
        <v>0.44520050424815005</v>
      </c>
      <c r="F45" s="22">
        <v>0.31</v>
      </c>
      <c r="G45" s="13"/>
    </row>
    <row r="46" spans="1:7" ht="21" customHeight="1" thickBot="1" x14ac:dyDescent="0.35">
      <c r="A46" s="22">
        <v>9</v>
      </c>
      <c r="B46" s="58" t="s">
        <v>32</v>
      </c>
      <c r="C46" s="40" t="s">
        <v>9</v>
      </c>
      <c r="D46" s="22">
        <v>123800</v>
      </c>
      <c r="E46" s="23">
        <f>D46/12/G3</f>
        <v>0.72520818981474977</v>
      </c>
      <c r="F46" s="22">
        <v>0.65</v>
      </c>
      <c r="G46" s="13"/>
    </row>
    <row r="47" spans="1:7" ht="21" customHeight="1" thickBot="1" x14ac:dyDescent="0.35">
      <c r="A47" s="30">
        <v>10</v>
      </c>
      <c r="B47" s="68" t="s">
        <v>17</v>
      </c>
      <c r="C47" s="47" t="s">
        <v>11</v>
      </c>
      <c r="D47" s="30">
        <v>51246</v>
      </c>
      <c r="E47" s="31">
        <f>D47/12/G3</f>
        <v>0.30019401369343024</v>
      </c>
      <c r="F47" s="31">
        <v>0.3</v>
      </c>
      <c r="G47" s="10"/>
    </row>
    <row r="48" spans="1:7" ht="27.6" customHeight="1" thickBot="1" x14ac:dyDescent="0.35">
      <c r="A48" s="61" t="s">
        <v>57</v>
      </c>
      <c r="B48" s="62" t="s">
        <v>38</v>
      </c>
      <c r="C48" s="47" t="s">
        <v>11</v>
      </c>
      <c r="D48" s="61">
        <f>D6+D13+D22+D29+D38+D43+D44+D45+D46+D47</f>
        <v>4090677.41</v>
      </c>
      <c r="E48" s="63">
        <f>E6+E13+E22+E29+E38+E43+E44+E45+E46+E47</f>
        <v>23.094892738221027</v>
      </c>
      <c r="F48" s="61">
        <f>F6+F13+F22+F29+F38+F43+F44+F45+F46+F47</f>
        <v>20.509999999999998</v>
      </c>
      <c r="G48" s="19"/>
    </row>
    <row r="49" spans="1:7" ht="30" customHeight="1" thickBot="1" x14ac:dyDescent="0.35">
      <c r="A49" s="30">
        <v>12</v>
      </c>
      <c r="B49" s="38" t="s">
        <v>29</v>
      </c>
      <c r="C49" s="47" t="s">
        <v>11</v>
      </c>
      <c r="D49" s="30">
        <v>168000</v>
      </c>
      <c r="E49" s="31">
        <f>D49/12/G3</f>
        <v>0.98412743044327922</v>
      </c>
      <c r="F49" s="30">
        <v>0.93</v>
      </c>
      <c r="G49" s="19"/>
    </row>
    <row r="50" spans="1:7" ht="25.2" customHeight="1" thickBot="1" x14ac:dyDescent="0.35">
      <c r="A50" s="64">
        <v>13</v>
      </c>
      <c r="B50" s="65" t="s">
        <v>10</v>
      </c>
      <c r="C50" s="66" t="s">
        <v>11</v>
      </c>
      <c r="D50" s="64">
        <f>D48+D49</f>
        <v>4258677.41</v>
      </c>
      <c r="E50" s="67">
        <f>E48+E49</f>
        <v>24.079020168664307</v>
      </c>
      <c r="F50" s="67">
        <f>F48+F49</f>
        <v>21.439999999999998</v>
      </c>
      <c r="G50" s="19"/>
    </row>
    <row r="52" spans="1:7" ht="17.399999999999999" x14ac:dyDescent="0.3">
      <c r="B52" s="54" t="s">
        <v>60</v>
      </c>
      <c r="E52" s="55"/>
    </row>
    <row r="53" spans="1:7" ht="17.399999999999999" x14ac:dyDescent="0.3">
      <c r="B53" s="54" t="s">
        <v>63</v>
      </c>
    </row>
    <row r="54" spans="1:7" ht="17.399999999999999" x14ac:dyDescent="0.3">
      <c r="B54" s="54"/>
    </row>
    <row r="55" spans="1:7" ht="17.399999999999999" x14ac:dyDescent="0.3">
      <c r="B55" s="54" t="s">
        <v>61</v>
      </c>
    </row>
    <row r="57" spans="1:7" ht="17.399999999999999" x14ac:dyDescent="0.3">
      <c r="B57" s="54" t="s">
        <v>64</v>
      </c>
    </row>
    <row r="59" spans="1:7" ht="17.399999999999999" x14ac:dyDescent="0.3">
      <c r="B59" s="90" t="s">
        <v>62</v>
      </c>
      <c r="C59" s="91"/>
      <c r="D59" s="91"/>
      <c r="E59" s="91"/>
    </row>
    <row r="61" spans="1:7" ht="17.399999999999999" x14ac:dyDescent="0.3">
      <c r="A61" s="55"/>
      <c r="B61" s="55" t="s">
        <v>65</v>
      </c>
      <c r="C61" s="55"/>
    </row>
    <row r="63" spans="1:7" ht="21" x14ac:dyDescent="0.4">
      <c r="B63" s="92" t="s">
        <v>66</v>
      </c>
    </row>
  </sheetData>
  <phoneticPr fontId="0" type="noConversion"/>
  <pageMargins left="0.25" right="0.25" top="0.75" bottom="0.75" header="0.3" footer="0.3"/>
  <pageSetup paperSize="9" scale="6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2019-03-22T14:41:00Z</cp:lastPrinted>
  <dcterms:created xsi:type="dcterms:W3CDTF">2011-07-12T11:42:04Z</dcterms:created>
  <dcterms:modified xsi:type="dcterms:W3CDTF">2019-03-27T09:30:06Z</dcterms:modified>
</cp:coreProperties>
</file>